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1\"/>
    </mc:Choice>
  </mc:AlternateContent>
  <xr:revisionPtr revIDLastSave="0" documentId="13_ncr:1_{FD3A9E46-A1E1-4E4A-8B25-38DD5DC4E18D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I35" i="1"/>
  <c r="C38" i="1"/>
  <c r="I34" i="1"/>
  <c r="C30" i="1"/>
  <c r="G63" i="2"/>
  <c r="G64" i="2" s="1"/>
  <c r="G66" i="2" s="1"/>
  <c r="G67" i="2" s="1"/>
  <c r="G68" i="2" s="1"/>
  <c r="E63" i="2"/>
  <c r="E64" i="2" s="1"/>
  <c r="E66" i="2" s="1"/>
  <c r="E67" i="2" s="1"/>
  <c r="E68" i="2" s="1"/>
  <c r="G62" i="2"/>
  <c r="F62" i="2"/>
  <c r="F63" i="2" s="1"/>
  <c r="F64" i="2" s="1"/>
  <c r="F66" i="2" s="1"/>
  <c r="F67" i="2" s="1"/>
  <c r="F68" i="2" s="1"/>
  <c r="E62" i="2"/>
  <c r="D62" i="2"/>
  <c r="D63" i="2" s="1"/>
  <c r="G55" i="2"/>
  <c r="F55" i="2"/>
  <c r="E55" i="2"/>
  <c r="D55" i="2"/>
  <c r="H55" i="2" s="1"/>
  <c r="H54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2" i="1" l="1"/>
  <c r="C31" i="1"/>
  <c r="C39" i="1"/>
  <c r="C40" i="1"/>
  <c r="C42" i="1" s="1"/>
  <c r="D64" i="2"/>
  <c r="H63" i="2"/>
  <c r="H62" i="2"/>
  <c r="D66" i="2" l="1"/>
  <c r="H64" i="2"/>
  <c r="D67" i="2" l="1"/>
  <c r="H66" i="2"/>
  <c r="H67" i="2" l="1"/>
  <c r="D68" i="2"/>
  <c r="H68" i="2" s="1"/>
</calcChain>
</file>

<file path=xl/sharedStrings.xml><?xml version="1.0" encoding="utf-8"?>
<sst xmlns="http://schemas.openxmlformats.org/spreadsheetml/2006/main" count="226" uniqueCount="134">
  <si>
    <t>СВОДКА ЗАТРАТ</t>
  </si>
  <si>
    <t>P_0471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</si>
  <si>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</si>
  <si>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</si>
  <si>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</si>
  <si>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</si>
  <si>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</si>
  <si>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</si>
  <si>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</si>
  <si>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</si>
  <si>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</si>
  <si>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</si>
  <si>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</si>
  <si>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</si>
  <si>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</si>
  <si>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</si>
  <si>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</si>
  <si>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</si>
  <si>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</si>
  <si>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</si>
  <si>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</si>
  <si>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</si>
  <si>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</si>
  <si>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</si>
  <si>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</si>
  <si>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</si>
  <si>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</si>
  <si>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</si>
  <si>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</si>
  <si>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</si>
  <si>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</si>
  <si>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</si>
  <si>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</si>
  <si>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</si>
  <si>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</si>
  <si>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</si>
  <si>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</si>
  <si>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</si>
  <si>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</si>
  <si>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</si>
  <si>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</si>
  <si>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</si>
  <si>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</si>
  <si>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</si>
  <si>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</si>
  <si>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</si>
  <si>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</si>
  <si>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</si>
  <si>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</si>
  <si>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</si>
  <si>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</si>
  <si>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</si>
  <si>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</si>
  <si>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</si>
  <si>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</si>
  <si>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</si>
  <si>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</si>
  <si>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</si>
  <si>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</si>
  <si>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</si>
  <si>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</si>
  <si>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</si>
  <si>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</si>
  <si>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</si>
  <si>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</si>
  <si>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</si>
  <si>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</si>
  <si>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</si>
  <si>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</si>
  <si>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</si>
  <si>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</si>
  <si>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</si>
  <si>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</si>
  <si>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</si>
  <si>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</si>
  <si>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</si>
  <si>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</si>
  <si>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</si>
  <si>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</si>
  <si>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</si>
  <si>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</si>
  <si>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</si>
  <si>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</si>
  <si>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</si>
  <si>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</si>
  <si>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</si>
  <si>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</si>
  <si>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</si>
  <si>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</si>
  <si>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</si>
  <si>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</si>
  <si>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</si>
  <si>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</si>
  <si>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</si>
  <si>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</si>
  <si>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</si>
  <si>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</si>
  <si>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</si>
  <si>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</si>
  <si>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</si>
  <si>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</si>
  <si>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</si>
  <si>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</si>
  <si>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</si>
  <si>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</si>
  <si>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</si>
  <si>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</si>
  <si>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</si>
  <si>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</si>
  <si>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</si>
  <si>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</si>
  <si>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</si>
  <si>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</si>
  <si>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</si>
  <si>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</si>
  <si>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</si>
  <si>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</si>
  <si>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</si>
  <si>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</si>
  <si>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</si>
  <si>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</si>
  <si>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</si>
  <si>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</si>
  <si>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</si>
  <si>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</si>
  <si>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</si>
  <si>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ФСБЦ-21.1.07.02-1164</t>
  </si>
  <si>
    <t>Кабель силовой с алюминиевыми жилами АПвПу 3х120мк</t>
  </si>
  <si>
    <t>ФСБЦ-24.3.02.02-0004</t>
  </si>
  <si>
    <t>Реконструкция КЛ-6 кВ Ф-7 ПС 110/10/6 кВ Правая Волга от РУ-6 кВ до оп. № 1 ВЛ-6 кВ (протяженностью 0,11 км)</t>
  </si>
  <si>
    <t>Реконструкция КЛ-6 кВ Ф-7 ПС 110/10/6 кВ Правая Волга от РУ-6 кВ до оп. № 1 ВЛ-6 кВ (протяженностью 0,11 км)</t>
  </si>
  <si>
    <t>Реконструкция КЛ-6 кВ Ф-7 ПС 110/10/6 кВ Правая Волга от РУ-6 кВ до оп. № 1 ВЛ-6 кВ (протяженностью 0,11 км)</t>
  </si>
  <si>
    <t>Реконструкция КЛ-6 кВ Ф-7 ПС 110/10/6 кВ Правая Волга от РУ-6 кВ до оп. № 1 ВЛ-6 кВ (протяженностью 0,11 км)</t>
  </si>
  <si>
    <t>Реконструкция КЛ-6 кВ Ф-7 ПС 110/10/6 кВ Правая Волга от РУ-6 кВ до оп. № 1 ВЛ-6 кВ (протяженностью 0,11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</si>
</sst>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9EED968E-EFA4-4FC2-82A4-F16CD28858ED}"/>
    <cellStyle name="Обычный" xfId="0" builtinId="0"/>
    <cellStyle name="Обычный 2" xfId="4" xr:uid="{A3120856-059B-4708-9BB1-F6FB20B7EC0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5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  <col min="7" max="9" width="14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129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113</v>
      </c>
      <c r="C26" s="54"/>
      <c r="D26" s="51"/>
      <c r="E26" s="51"/>
      <c r="F26" s="51"/>
      <c r="G26" s="52"/>
      <c r="H26" s="52" t="s">
        <v>114</v>
      </c>
      <c r="I26" s="52"/>
    </row>
    <row r="27" spans="1:9" ht="16.95" customHeight="1" x14ac:dyDescent="0.3">
      <c r="A27" s="55" t="s">
        <v>6</v>
      </c>
      <c r="B27" s="53" t="s">
        <v>115</v>
      </c>
      <c r="C27" s="56">
        <v>0</v>
      </c>
      <c r="D27" s="57"/>
      <c r="E27" s="57"/>
      <c r="F27" s="57"/>
      <c r="G27" s="58" t="s">
        <v>116</v>
      </c>
      <c r="H27" s="58" t="s">
        <v>117</v>
      </c>
      <c r="I27" s="58" t="s">
        <v>118</v>
      </c>
    </row>
    <row r="28" spans="1:9" ht="16.95" customHeight="1" x14ac:dyDescent="0.3">
      <c r="A28" s="55" t="s">
        <v>7</v>
      </c>
      <c r="B28" s="53" t="s">
        <v>119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120</v>
      </c>
      <c r="C29" s="62">
        <f>ССР!G59*1.2</f>
        <v>75.6594630656124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75.6594630656124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121</v>
      </c>
      <c r="C31" s="62">
        <f>C30-ROUND(C30/1.2,5)</f>
        <v>12.609913065612396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122</v>
      </c>
      <c r="C32" s="67">
        <f>C30*I35</f>
        <v>83.719804508001104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123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113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115</v>
      </c>
      <c r="C35" s="76">
        <f>ССР!D68+ССР!E68</f>
        <v>1415.0195707342875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119</v>
      </c>
      <c r="C36" s="76">
        <f>ССР!F68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120</v>
      </c>
      <c r="C37" s="76">
        <f>(ССР!G64-ССР!G59)*1.2</f>
        <v>25.683163601803894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1440.7027343360915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121</v>
      </c>
      <c r="C39" s="62">
        <f>C38-ROUND(C38/1.2,5)</f>
        <v>240.11712433609136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122</v>
      </c>
      <c r="C40" s="77">
        <f>C38*I36</f>
        <v>1671.204078325497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124</v>
      </c>
      <c r="C42" s="103">
        <f>C40+C32</f>
        <v>1754.9238828334981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125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1024.0982881041</v>
      </c>
      <c r="E25" s="20">
        <v>69.742506757748998</v>
      </c>
      <c r="F25" s="20">
        <v>0</v>
      </c>
      <c r="G25" s="20">
        <v>0</v>
      </c>
      <c r="H25" s="20">
        <v>1093.8407948618999</v>
      </c>
    </row>
    <row r="26" spans="1:8" ht="16.95" customHeight="1" x14ac:dyDescent="0.3">
      <c r="A26" s="6"/>
      <c r="B26" s="9"/>
      <c r="C26" s="9" t="s">
        <v>26</v>
      </c>
      <c r="D26" s="20">
        <v>1024.0982881041</v>
      </c>
      <c r="E26" s="20">
        <v>69.742506757748998</v>
      </c>
      <c r="F26" s="20">
        <v>0</v>
      </c>
      <c r="G26" s="20">
        <v>0</v>
      </c>
      <c r="H26" s="20">
        <v>1093.8407948618999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1024.0982881041</v>
      </c>
      <c r="E42" s="20">
        <v>69.742506757748998</v>
      </c>
      <c r="F42" s="20">
        <v>0</v>
      </c>
      <c r="G42" s="20">
        <v>0</v>
      </c>
      <c r="H42" s="20">
        <v>1093.8407948618999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20.481965762082002</v>
      </c>
      <c r="E44" s="20">
        <v>1.394850135155</v>
      </c>
      <c r="F44" s="20">
        <v>0</v>
      </c>
      <c r="G44" s="20">
        <v>0</v>
      </c>
      <c r="H44" s="20">
        <v>21.876815897237002</v>
      </c>
    </row>
    <row r="45" spans="1:8" ht="16.95" customHeight="1" x14ac:dyDescent="0.3">
      <c r="A45" s="6"/>
      <c r="B45" s="9"/>
      <c r="C45" s="9" t="s">
        <v>41</v>
      </c>
      <c r="D45" s="20">
        <v>20.481965762082002</v>
      </c>
      <c r="E45" s="20">
        <v>1.394850135155</v>
      </c>
      <c r="F45" s="20">
        <v>0</v>
      </c>
      <c r="G45" s="20">
        <v>0</v>
      </c>
      <c r="H45" s="20">
        <v>21.876815897237002</v>
      </c>
    </row>
    <row r="46" spans="1:8" ht="16.95" customHeight="1" x14ac:dyDescent="0.3">
      <c r="A46" s="6"/>
      <c r="B46" s="9"/>
      <c r="C46" s="9" t="s">
        <v>42</v>
      </c>
      <c r="D46" s="20">
        <v>1044.5802538662001</v>
      </c>
      <c r="E46" s="20">
        <v>71.137356892903995</v>
      </c>
      <c r="F46" s="20">
        <v>0</v>
      </c>
      <c r="G46" s="20">
        <v>0</v>
      </c>
      <c r="H46" s="20">
        <v>1115.7176107590999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3.3260211866586999</v>
      </c>
      <c r="H48" s="20">
        <v>3.3260211866586999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27.263544625908999</v>
      </c>
      <c r="E49" s="20">
        <v>1.8566850149048</v>
      </c>
      <c r="F49" s="20">
        <v>0</v>
      </c>
      <c r="G49" s="20">
        <v>0</v>
      </c>
      <c r="H49" s="20">
        <v>29.120229640813001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15.61684265625</v>
      </c>
      <c r="H50" s="20">
        <v>15.61684265625</v>
      </c>
    </row>
    <row r="51" spans="1:8" ht="16.95" customHeight="1" x14ac:dyDescent="0.3">
      <c r="A51" s="6"/>
      <c r="B51" s="9"/>
      <c r="C51" s="9" t="s">
        <v>65</v>
      </c>
      <c r="D51" s="20">
        <v>27.263544625908999</v>
      </c>
      <c r="E51" s="20">
        <v>1.8566850149048</v>
      </c>
      <c r="F51" s="20">
        <v>0</v>
      </c>
      <c r="G51" s="20">
        <v>18.942863842908999</v>
      </c>
      <c r="H51" s="20">
        <v>48.063093483722</v>
      </c>
    </row>
    <row r="52" spans="1:8" ht="16.95" customHeight="1" x14ac:dyDescent="0.3">
      <c r="A52" s="6"/>
      <c r="B52" s="9"/>
      <c r="C52" s="9" t="s">
        <v>64</v>
      </c>
      <c r="D52" s="20">
        <v>1071.8437984920999</v>
      </c>
      <c r="E52" s="20">
        <v>72.994041907809006</v>
      </c>
      <c r="F52" s="20">
        <v>0</v>
      </c>
      <c r="G52" s="20">
        <v>18.942863842908999</v>
      </c>
      <c r="H52" s="20">
        <v>1163.7807042428001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1071.8437984920999</v>
      </c>
      <c r="E56" s="20">
        <v>72.994041907809006</v>
      </c>
      <c r="F56" s="20">
        <v>0</v>
      </c>
      <c r="G56" s="20">
        <v>18.942863842908999</v>
      </c>
      <c r="H56" s="20">
        <v>1163.7807042428001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63.049552554677</v>
      </c>
      <c r="H58" s="20">
        <v>63.049552554677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63.049552554677</v>
      </c>
      <c r="H59" s="20">
        <v>63.049552554677</v>
      </c>
    </row>
    <row r="60" spans="1:8" ht="16.95" customHeight="1" x14ac:dyDescent="0.3">
      <c r="A60" s="6"/>
      <c r="B60" s="9"/>
      <c r="C60" s="9" t="s">
        <v>56</v>
      </c>
      <c r="D60" s="20">
        <v>1071.8437984920999</v>
      </c>
      <c r="E60" s="20">
        <v>72.994041907809006</v>
      </c>
      <c r="F60" s="20">
        <v>0</v>
      </c>
      <c r="G60" s="20">
        <v>81.992416397585998</v>
      </c>
      <c r="H60" s="20">
        <v>1226.8302567974999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32.155313954762995</v>
      </c>
      <c r="E62" s="20">
        <f>E60 * 3%</f>
        <v>2.1898212572342701</v>
      </c>
      <c r="F62" s="20">
        <f>F60 * 3%</f>
        <v>0</v>
      </c>
      <c r="G62" s="20">
        <f>G60 * 3%</f>
        <v>2.4597724919275801</v>
      </c>
      <c r="H62" s="20">
        <f>SUM(D62:G62)</f>
        <v>36.804907703924847</v>
      </c>
    </row>
    <row r="63" spans="1:8" ht="16.95" customHeight="1" x14ac:dyDescent="0.3">
      <c r="A63" s="6"/>
      <c r="B63" s="9"/>
      <c r="C63" s="9" t="s">
        <v>52</v>
      </c>
      <c r="D63" s="20">
        <f>D62</f>
        <v>32.155313954762995</v>
      </c>
      <c r="E63" s="20">
        <f>E62</f>
        <v>2.1898212572342701</v>
      </c>
      <c r="F63" s="20">
        <f>F62</f>
        <v>0</v>
      </c>
      <c r="G63" s="20">
        <f>G62</f>
        <v>2.4597724919275801</v>
      </c>
      <c r="H63" s="20">
        <f>SUM(D63:G63)</f>
        <v>36.804907703924847</v>
      </c>
    </row>
    <row r="64" spans="1:8" ht="16.95" customHeight="1" x14ac:dyDescent="0.3">
      <c r="A64" s="6"/>
      <c r="B64" s="9"/>
      <c r="C64" s="9" t="s">
        <v>51</v>
      </c>
      <c r="D64" s="20">
        <f>D63 + D60</f>
        <v>1103.9991124468629</v>
      </c>
      <c r="E64" s="20">
        <f>E63 + E60</f>
        <v>75.183863165043277</v>
      </c>
      <c r="F64" s="20">
        <f>F63 + F60</f>
        <v>0</v>
      </c>
      <c r="G64" s="20">
        <f>G63 + G60</f>
        <v>84.452188889513579</v>
      </c>
      <c r="H64" s="20">
        <f>SUM(D64:G64)</f>
        <v>1263.6351645014197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220.79982248937259</v>
      </c>
      <c r="E66" s="20">
        <f>E64 * 20%</f>
        <v>15.036772633008656</v>
      </c>
      <c r="F66" s="20">
        <f>F64 * 20%</f>
        <v>0</v>
      </c>
      <c r="G66" s="20">
        <f>G64 * 20%</f>
        <v>16.890437777902715</v>
      </c>
      <c r="H66" s="20">
        <f>SUM(D66:G66)</f>
        <v>252.72703290028397</v>
      </c>
    </row>
    <row r="67" spans="1:8" ht="16.95" customHeight="1" x14ac:dyDescent="0.3">
      <c r="A67" s="6"/>
      <c r="B67" s="9"/>
      <c r="C67" s="9" t="s">
        <v>47</v>
      </c>
      <c r="D67" s="20">
        <f>D66</f>
        <v>220.79982248937259</v>
      </c>
      <c r="E67" s="20">
        <f>E66</f>
        <v>15.036772633008656</v>
      </c>
      <c r="F67" s="20">
        <f>F66</f>
        <v>0</v>
      </c>
      <c r="G67" s="20">
        <f>G66</f>
        <v>16.890437777902715</v>
      </c>
      <c r="H67" s="20">
        <f>SUM(D67:G67)</f>
        <v>252.72703290028397</v>
      </c>
    </row>
    <row r="68" spans="1:8" ht="16.95" customHeight="1" x14ac:dyDescent="0.3">
      <c r="A68" s="6"/>
      <c r="B68" s="9"/>
      <c r="C68" s="9" t="s">
        <v>46</v>
      </c>
      <c r="D68" s="20">
        <f>D67 + D64</f>
        <v>1324.7989349362356</v>
      </c>
      <c r="E68" s="20">
        <f>E67 + E64</f>
        <v>90.22063579805193</v>
      </c>
      <c r="F68" s="20">
        <f>F67 + F64</f>
        <v>0</v>
      </c>
      <c r="G68" s="20">
        <f>G67 + G64</f>
        <v>101.3426266674163</v>
      </c>
      <c r="H68" s="20">
        <f>SUM(D68:G68)</f>
        <v>1516.3621974017037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1024.0982881041</v>
      </c>
      <c r="E13" s="19">
        <v>69.742506757748998</v>
      </c>
      <c r="F13" s="19">
        <v>0</v>
      </c>
      <c r="G13" s="19">
        <v>0</v>
      </c>
      <c r="H13" s="19">
        <v>1093.8407948618999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1024.0982881041</v>
      </c>
      <c r="E14" s="19">
        <v>69.742506757748998</v>
      </c>
      <c r="F14" s="19">
        <v>0</v>
      </c>
      <c r="G14" s="19">
        <v>0</v>
      </c>
      <c r="H14" s="19">
        <v>1093.8407948618999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3.3260211866586999</v>
      </c>
      <c r="H13" s="19">
        <v>3.3260211866586999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3.3260211866586999</v>
      </c>
      <c r="H14" s="19">
        <v>3.3260211866586999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63.049552554677</v>
      </c>
      <c r="H13" s="19">
        <v>63.049552554677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63.049552554677</v>
      </c>
      <c r="H14" s="19">
        <v>63.049552554677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A13"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1093.8407948618999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1024.0982881041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69.742506757748998</v>
      </c>
      <c r="E5" s="41"/>
      <c r="F5" s="41"/>
      <c r="G5" s="41"/>
      <c r="H5" s="47"/>
    </row>
    <row r="6" spans="1:8" x14ac:dyDescent="0.3">
      <c r="A6" s="96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5" t="s">
        <v>96</v>
      </c>
      <c r="D8" s="44">
        <v>1093.8407948618999</v>
      </c>
      <c r="E8" s="41">
        <v>0.11</v>
      </c>
      <c r="F8" s="41" t="s">
        <v>95</v>
      </c>
      <c r="G8" s="44">
        <v>9944.007226017</v>
      </c>
      <c r="H8" s="47"/>
    </row>
    <row r="9" spans="1:8" x14ac:dyDescent="0.3">
      <c r="A9" s="99">
        <v>1</v>
      </c>
      <c r="B9" s="42" t="s">
        <v>91</v>
      </c>
      <c r="C9" s="95"/>
      <c r="D9" s="44">
        <v>1024.0982881041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92</v>
      </c>
      <c r="C10" s="95"/>
      <c r="D10" s="44">
        <v>69.742506757748998</v>
      </c>
      <c r="E10" s="41"/>
      <c r="F10" s="41"/>
      <c r="G10" s="41"/>
      <c r="H10" s="96"/>
    </row>
    <row r="11" spans="1:8" x14ac:dyDescent="0.3">
      <c r="A11" s="95"/>
      <c r="B11" s="42" t="s">
        <v>93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3.3260211866586999</v>
      </c>
      <c r="E13" s="41"/>
      <c r="F13" s="41"/>
      <c r="G13" s="41"/>
      <c r="H13" s="47"/>
    </row>
    <row r="14" spans="1:8" x14ac:dyDescent="0.3">
      <c r="A14" s="95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3.3260211866586999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5" t="s">
        <v>96</v>
      </c>
      <c r="D18" s="44">
        <v>3.3260211866586999</v>
      </c>
      <c r="E18" s="41">
        <v>0.11</v>
      </c>
      <c r="F18" s="41" t="s">
        <v>95</v>
      </c>
      <c r="G18" s="44">
        <v>30.236556242351998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94</v>
      </c>
      <c r="C22" s="95"/>
      <c r="D22" s="44">
        <v>3.3260211866586999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63.049552554677</v>
      </c>
      <c r="E23" s="41"/>
      <c r="F23" s="41"/>
      <c r="G23" s="41"/>
      <c r="H23" s="47"/>
    </row>
    <row r="24" spans="1:8" x14ac:dyDescent="0.3">
      <c r="A24" s="95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63.049552554677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96</v>
      </c>
      <c r="D28" s="44">
        <v>63.049552554677</v>
      </c>
      <c r="E28" s="41">
        <v>0.11</v>
      </c>
      <c r="F28" s="41" t="s">
        <v>95</v>
      </c>
      <c r="G28" s="44">
        <v>573.17775049705995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94</v>
      </c>
      <c r="C32" s="95"/>
      <c r="D32" s="44">
        <v>63.049552554677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99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100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127</v>
      </c>
      <c r="B4" s="26" t="s">
        <v>95</v>
      </c>
      <c r="C4" s="27">
        <v>0.157953125</v>
      </c>
      <c r="D4" s="27">
        <v>5103.9171675885</v>
      </c>
      <c r="E4" s="26">
        <v>6</v>
      </c>
      <c r="F4" s="25" t="s">
        <v>127</v>
      </c>
      <c r="G4" s="27">
        <v>806.17966636175004</v>
      </c>
      <c r="H4" s="28" t="s">
        <v>126</v>
      </c>
    </row>
    <row r="5" spans="1:8" ht="39" customHeight="1" x14ac:dyDescent="0.3">
      <c r="A5" s="25" t="s">
        <v>110</v>
      </c>
      <c r="B5" s="26" t="s">
        <v>95</v>
      </c>
      <c r="C5" s="27">
        <v>4.6062499999999999E-2</v>
      </c>
      <c r="D5" s="27">
        <v>818.22700652441995</v>
      </c>
      <c r="E5" s="26">
        <v>6</v>
      </c>
      <c r="F5" s="25" t="s">
        <v>110</v>
      </c>
      <c r="G5" s="27">
        <v>37.689581488031003</v>
      </c>
      <c r="H5" s="28" t="s">
        <v>128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2025-11-17T06:39:51Z</dcterms:modified>
</cp:coreProperties>
</file>